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<sst xmlns="http://schemas.openxmlformats.org/spreadsheetml/2006/main" count="26" uniqueCount="15">
  <si>
    <t>Desired µH</t>
  </si>
  <si>
    <t>AL value (µH per 100 turns)</t>
  </si>
  <si>
    <t>Turns required</t>
  </si>
  <si>
    <t>n - Turns</t>
  </si>
  <si>
    <t>Inductance</t>
  </si>
  <si>
    <t>H</t>
  </si>
  <si>
    <t>L - Length (&gt;0.8 radius)</t>
  </si>
  <si>
    <t>uH</t>
  </si>
  <si>
    <t>Inches</t>
  </si>
  <si>
    <t>Centimeters</t>
  </si>
  <si>
    <t>Meters</t>
  </si>
  <si>
    <t>Single layer air core coil</t>
  </si>
  <si>
    <t>Wire Diameter</t>
  </si>
  <si>
    <t>MM</t>
  </si>
  <si>
    <t>d - Diameter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</si>
</sst>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26.140625" style="0" customWidth="1"/>
    <col min="3" max="3" width="12.421875" style="0" bestFit="1" customWidth="1"/>
  </cols>
  <sheetData>
    <row r="1" spans="1:5" ht="12.75">
      <c r="A1" t="s">
        <v>0</v>
      </c>
      <c r="B1">
        <v>22</v>
      </c>
      <c r="C1">
        <v>220</v>
      </c>
      <c r="D1">
        <v>330</v>
      </c>
      <c r="E1">
        <v>150</v>
      </c>
    </row>
    <row r="2" spans="1:5" ht="12.75">
      <c r="A2" t="s">
        <v>1</v>
      </c>
      <c r="B2">
        <v>450</v>
      </c>
      <c r="C2">
        <v>450</v>
      </c>
      <c r="D2">
        <v>450</v>
      </c>
      <c r="E2">
        <v>450</v>
      </c>
    </row>
    <row r="4" spans="1:5" ht="12.75">
      <c r="A4" t="s">
        <v>2</v>
      </c>
      <c r="B4" s="1">
        <f>100*((B1/B2)^0.5)</f>
        <v>22.110831935702667</v>
      </c>
      <c r="C4" s="1">
        <f>100*((C1/C2)^0.5)</f>
        <v>69.92058987801009</v>
      </c>
      <c r="D4" s="1">
        <f>100*((D1/D2)^0.5)</f>
        <v>85.63488385776752</v>
      </c>
      <c r="E4" s="1">
        <f>100*((E1/E2)^0.5)</f>
        <v>57.735026918962575</v>
      </c>
    </row>
    <row r="6" ht="12.75">
      <c r="A6" t="s">
        <v>11</v>
      </c>
    </row>
    <row r="7" spans="2:5" ht="12.75">
      <c r="B7" t="s">
        <v>8</v>
      </c>
      <c r="C7" t="s">
        <v>13</v>
      </c>
      <c r="D7" t="s">
        <v>9</v>
      </c>
      <c r="E7" t="s">
        <v>10</v>
      </c>
    </row>
    <row r="8" spans="1:4" ht="12.75">
      <c r="A8" t="s">
        <v>3</v>
      </c>
      <c r="D8">
        <v>32</v>
      </c>
    </row>
    <row r="9" spans="1:5" ht="12.75">
      <c r="A9" t="s">
        <v>14</v>
      </c>
      <c r="B9">
        <v>2</v>
      </c>
      <c r="C9">
        <f>B9*25.4</f>
        <v>50.8</v>
      </c>
      <c r="D9">
        <f>B9*2.54</f>
        <v>5.08</v>
      </c>
      <c r="E9">
        <f>D9/100</f>
        <v>0.0508</v>
      </c>
    </row>
    <row r="10" spans="1:4" ht="12.75">
      <c r="A10" t="s">
        <v>12</v>
      </c>
      <c r="B10">
        <v>0.11</v>
      </c>
      <c r="C10">
        <f>B10*25.4</f>
        <v>2.794</v>
      </c>
      <c r="D10">
        <f>B10*2.54</f>
        <v>0.2794</v>
      </c>
    </row>
    <row r="11" spans="1:5" ht="12.75">
      <c r="A11" t="s">
        <v>6</v>
      </c>
      <c r="B11">
        <f>B10*D8</f>
        <v>3.52</v>
      </c>
      <c r="C11">
        <f>B11*25.4</f>
        <v>89.408</v>
      </c>
      <c r="D11">
        <f>B11*2.54</f>
        <v>8.9408</v>
      </c>
      <c r="E11">
        <f>D11/100</f>
        <v>0.08940799999999999</v>
      </c>
    </row>
    <row r="12" spans="1:5" ht="12.75">
      <c r="A12" t="s">
        <v>4</v>
      </c>
      <c r="D12">
        <f>(0.001*D8)*(2*E9)/((228*E9/2)*(254*E11))</f>
        <v>2.4720942583830944E-05</v>
      </c>
      <c r="E12" t="s">
        <v>5</v>
      </c>
    </row>
    <row r="13" spans="4:5" ht="12.75">
      <c r="D13">
        <f>D12*1000000</f>
        <v>24.720942583830944</v>
      </c>
      <c r="E13" t="s">
        <v>7</v>
      </c>
    </row>
    <row r="15" spans="1:3" ht="12.75">
      <c r="A15" t="s">
        <v>4</v>
      </c>
      <c r="B15">
        <f>((B9^2)*(D8^2))/((18*B9)+(40*B11))</f>
        <v>23.167420814479637</v>
      </c>
      <c r="C15" t="s">
        <v>7</v>
      </c>
    </row>
    <row r="17" spans="1:4" ht="12.75">
      <c r="A17" t="s">
        <v>3</v>
      </c>
      <c r="D17">
        <v>20</v>
      </c>
    </row>
    <row r="18" spans="1:5" ht="12.75">
      <c r="A18" t="s">
        <v>14</v>
      </c>
      <c r="B18">
        <v>2.5</v>
      </c>
      <c r="C18">
        <f>B18*25.4</f>
        <v>63.5</v>
      </c>
      <c r="D18">
        <f>B18*2.54</f>
        <v>6.35</v>
      </c>
      <c r="E18">
        <f>D18/100</f>
        <v>0.0635</v>
      </c>
    </row>
    <row r="19" spans="1:4" ht="12.75">
      <c r="A19" t="s">
        <v>12</v>
      </c>
      <c r="B19">
        <v>0.11</v>
      </c>
      <c r="C19">
        <f>B19*25.4</f>
        <v>2.794</v>
      </c>
      <c r="D19">
        <f>B19*2.54</f>
        <v>0.2794</v>
      </c>
    </row>
    <row r="20" spans="1:5" ht="12.75">
      <c r="A20" t="s">
        <v>6</v>
      </c>
      <c r="B20">
        <f>B19*D17</f>
        <v>2.2</v>
      </c>
      <c r="C20">
        <f>B20*25.4</f>
        <v>55.88</v>
      </c>
      <c r="D20">
        <f>B20*2.54</f>
        <v>5.588000000000001</v>
      </c>
      <c r="E20">
        <f>D20/100</f>
        <v>0.05588000000000001</v>
      </c>
    </row>
    <row r="21" spans="1:5" ht="12.75">
      <c r="A21" t="s">
        <v>4</v>
      </c>
      <c r="D21">
        <f>(0.001*D17)*(2*E18)/((228*E18/2)*(254*E20))</f>
        <v>2.472094258383094E-05</v>
      </c>
      <c r="E21" t="s">
        <v>5</v>
      </c>
    </row>
    <row r="22" spans="4:5" ht="12.75">
      <c r="D22">
        <f>D21*1000000</f>
        <v>24.72094258383094</v>
      </c>
      <c r="E22" t="s">
        <v>7</v>
      </c>
    </row>
    <row r="24" spans="1:3" ht="12.75">
      <c r="A24" t="s">
        <v>4</v>
      </c>
      <c r="B24">
        <f>((B18^2)*(D17^2))/((18*B18)+(40*B20))</f>
        <v>18.796992481203006</v>
      </c>
      <c r="C24" t="s">
        <v>7</v>
      </c>
    </row>
    <row r="26" ht="12.75">
      <c r="A26">
        <f>0.75/2.2</f>
        <v>0.3409090909090909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Renkus-Heinz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Fraser</dc:creator>
  <cp:keywords/>
  <dc:description/>
  <cp:lastModifiedBy>Leia Organo</cp:lastModifiedBy>
  <dcterms:created xsi:type="dcterms:W3CDTF">2002-08-19T20:27:13Z</dcterms:created>
  <dcterms:modified xsi:type="dcterms:W3CDTF">2020-01-06T09:49:18Z</dcterms:modified>
  <cp:category/>
  <cp:version/>
  <cp:contentType/>
  <cp:contentStatus/>
</cp:coreProperties>
</file>